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Аркуш1 (2)" sheetId="2" r:id="rId1"/>
  </sheets>
  <definedNames>
    <definedName name="_xlnm.Print_Area" localSheetId="0">'Аркуш1 (2)'!$A$1:$F$72</definedName>
  </definedNames>
  <calcPr calcId="152511" refMode="R1C1"/>
</workbook>
</file>

<file path=xl/calcChain.xml><?xml version="1.0" encoding="utf-8"?>
<calcChain xmlns="http://schemas.openxmlformats.org/spreadsheetml/2006/main">
  <c r="D39" i="2" l="1"/>
  <c r="F55" i="2"/>
  <c r="F54" i="2"/>
  <c r="D69" i="2"/>
  <c r="F69" i="2" s="1"/>
  <c r="F67" i="2"/>
  <c r="F65" i="2"/>
  <c r="F64" i="2"/>
  <c r="E63" i="2"/>
  <c r="D63" i="2"/>
  <c r="F61" i="2"/>
  <c r="F60" i="2"/>
  <c r="D60" i="2"/>
  <c r="F59" i="2"/>
  <c r="D59" i="2"/>
  <c r="E58" i="2"/>
  <c r="D58" i="2"/>
  <c r="F58" i="2" s="1"/>
  <c r="F56" i="2"/>
  <c r="E53" i="2"/>
  <c r="D53" i="2"/>
  <c r="F53" i="2" s="1"/>
  <c r="F52" i="2"/>
  <c r="F51" i="2"/>
  <c r="F50" i="2"/>
  <c r="F49" i="2"/>
  <c r="F48" i="2"/>
  <c r="F47" i="2"/>
  <c r="F46" i="2"/>
  <c r="F45" i="2"/>
  <c r="E44" i="2"/>
  <c r="F44" i="2" s="1"/>
  <c r="D44" i="2"/>
  <c r="F43" i="2"/>
  <c r="D43" i="2"/>
  <c r="F42" i="2"/>
  <c r="F41" i="2"/>
  <c r="F40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E20" i="2"/>
  <c r="D20" i="2"/>
  <c r="F18" i="2"/>
  <c r="E18" i="2"/>
  <c r="F17" i="2"/>
  <c r="F16" i="2"/>
  <c r="F15" i="2"/>
  <c r="F14" i="2"/>
  <c r="F13" i="2"/>
  <c r="F12" i="2"/>
  <c r="F11" i="2"/>
  <c r="F10" i="2"/>
  <c r="F9" i="2"/>
  <c r="F8" i="2"/>
  <c r="E7" i="2"/>
  <c r="D7" i="2"/>
  <c r="F63" i="2" l="1"/>
  <c r="D5" i="2"/>
  <c r="F20" i="2"/>
  <c r="F7" i="2"/>
  <c r="E39" i="2"/>
  <c r="F39" i="2" l="1"/>
  <c r="E5" i="2"/>
  <c r="F5" i="2" s="1"/>
</calcChain>
</file>

<file path=xl/sharedStrings.xml><?xml version="1.0" encoding="utf-8"?>
<sst xmlns="http://schemas.openxmlformats.org/spreadsheetml/2006/main" count="66" uniqueCount="57">
  <si>
    <t>№ з/п</t>
  </si>
  <si>
    <t>КАПІТАЛЬНЕ  БУДІВНИЦТВО</t>
  </si>
  <si>
    <t>Дитячий будинок сімейного типу родини Юсан за адресою: м. Київ, вул. Срібнокільська, 22, кв. 5-6</t>
  </si>
  <si>
    <t>Дарницька районна в місті Києві державна адмімстрація вул. Кошиця Олександра, 11</t>
  </si>
  <si>
    <t>% виконання</t>
  </si>
  <si>
    <t>Об'єкт/Вид робіт</t>
  </si>
  <si>
    <t>Заміна вікон</t>
  </si>
  <si>
    <t>Капітальний ремонт фасаду, покрівлі, інженерних мереж (ХВП, ГВП, ЦО)</t>
  </si>
  <si>
    <t>Капітальний ремонт вхідних груп</t>
  </si>
  <si>
    <t>Складання проектно-кошторисної документації, експертиза, комплекс робіт по заміні ліфта</t>
  </si>
  <si>
    <t>КАПІТАЛЬНИЙ РЕМОНТ ЖИТЛОВИХ БУДИНКІВ</t>
  </si>
  <si>
    <t>КАПІТАЛЬНИЙ РЕМОНТ ЗАКЛАДІВ КУЛЬТУРИ</t>
  </si>
  <si>
    <t>КАПІТАЛЬНИЙ РЕМОНТ ІНШИХ ОБ'ЄКТІВ</t>
  </si>
  <si>
    <t>Заплановано на  2018 рік з урахуванням змін</t>
  </si>
  <si>
    <t xml:space="preserve">Центральна районна бібліотека для дітей ім.Зої Космодем'янської </t>
  </si>
  <si>
    <t>Бібліотека сімейного читання №143</t>
  </si>
  <si>
    <t>Палац культури "Дарниця" (капітальний ремонт доріжок)</t>
  </si>
  <si>
    <t xml:space="preserve">Громадські проекти-переможчі конкурсу </t>
  </si>
  <si>
    <t xml:space="preserve">Капітальний ремонт асфальтового покриття </t>
  </si>
  <si>
    <t>Капітальний ремонт асфальтового покриття прибудинкових територій та міжквартальних проїздів</t>
  </si>
  <si>
    <t>Облаштування ігрових майданчиків</t>
  </si>
  <si>
    <t>Облаштування спортивних майданчиків</t>
  </si>
  <si>
    <t>Капітальний ремонт покрівель</t>
  </si>
  <si>
    <t>Капітальний ремонт сходових клітин</t>
  </si>
  <si>
    <t>Капітальний ремонт фасадів</t>
  </si>
  <si>
    <t>Капітальний ремонт електричних мереж</t>
  </si>
  <si>
    <t>Капітальний ремонт інженерних мереж</t>
  </si>
  <si>
    <t>Капітальний ремонт, заміна та модернізація ліфтів</t>
  </si>
  <si>
    <t>КАПІТАЛЬНИЙ РЕМОНТ ЗАКЛАДІВ ОСВІТИ</t>
  </si>
  <si>
    <t>Капітальний ремонт приміщень</t>
  </si>
  <si>
    <t>Капітальний ремонт харчоблоків</t>
  </si>
  <si>
    <t>Капітальний ремонт місць загального користування</t>
  </si>
  <si>
    <t>Капітальний ремонт спортивних залів з допоміжними приміщеннями</t>
  </si>
  <si>
    <t>Капітальний ремонт огорожі</t>
  </si>
  <si>
    <t>Капітальний ремонт/облаштування тіньових навісів, ігрових та спортивних майданчиків</t>
  </si>
  <si>
    <t>Проектування капітального ремонту</t>
  </si>
  <si>
    <t>Безбар'єрне середовище</t>
  </si>
  <si>
    <t>Заміна освітлення на енергоощадливе</t>
  </si>
  <si>
    <t>Оплата робіт виконаних у минулі роки</t>
  </si>
  <si>
    <t>тис.грн.</t>
  </si>
  <si>
    <t>Реконструкція алеї від вул.Декабристів, 7 до вул. Вербицького, 35-А</t>
  </si>
  <si>
    <t xml:space="preserve">Реконструкція будівлі з облаштуванням території середньої загальноосвітньої школи І-ІІІ ступеня №289 на вул. Славгородській, 14 </t>
  </si>
  <si>
    <t>Реконструкція дошкільного навчального закладу №345, вул. Санаторна, 9 А з надбудовою</t>
  </si>
  <si>
    <t>Термосанація будівлі навчального закладу №261 по вул.Вербицького, 7</t>
  </si>
  <si>
    <t>Темомодернізація дошкільного навчального закладу №774 по вул. Архітектора Вербицького, 9В</t>
  </si>
  <si>
    <t>Проектування термомодернізація дошкільного навчального закладу №5 по вул. Срібнокільській, 4-А</t>
  </si>
  <si>
    <t>Термомодернізація гімназії №267 м.Києва, вул. Архітектора Вербицького, 7-А</t>
  </si>
  <si>
    <t>Реконструкція та модернізація ліфта у житловому будинку за адресою: вул.Російській, 58-А (під'їзд 2)</t>
  </si>
  <si>
    <t>Реконструкція та модернізація ліфта у житловому будинку за адресою: вул.Тростянецька, 6Б (під'їзд 2)</t>
  </si>
  <si>
    <t>Реконструкція та модернізація ліфта у житловому будинку за адресою: вул.Харківське шосе, 65 (під'їзд 1)</t>
  </si>
  <si>
    <t>Проектні роботи з реконструкції та модернізації ліфтів у житлових будинках Дарницького району м.Києва</t>
  </si>
  <si>
    <t>Всього по району</t>
  </si>
  <si>
    <t>Комунальне підприємство по утриманню зелених насаджень</t>
  </si>
  <si>
    <t>Капітальний ремонт житлових будинків Дарницького району міста Києва</t>
  </si>
  <si>
    <t>Благоустрій території за адресою: м.Київ, вул.Харківське шосе, 170</t>
  </si>
  <si>
    <t>Інформація щодо освоєння коштів з капітальних видатків за 2018 рік по Дарницькому району м.Києва</t>
  </si>
  <si>
    <t>Використано за 2018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</si>
</sst>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43" fontId="1" fillId="0" borderId="0" xfId="1" applyNumberFormat="1" applyFont="1" applyAlignment="1">
      <alignment horizontal="center"/>
    </xf>
    <xf numFmtId="0" fontId="4" fillId="0" borderId="0" xfId="0" applyFont="1"/>
    <xf numFmtId="43" fontId="1" fillId="0" borderId="0" xfId="0" applyNumberFormat="1" applyFont="1"/>
    <xf numFmtId="0" fontId="1" fillId="0" borderId="0" xfId="0" applyFont="1" applyAlignment="1"/>
    <xf numFmtId="43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center"/>
    </xf>
    <xf numFmtId="0" fontId="5" fillId="0" borderId="0" xfId="0" applyFont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3" fontId="1" fillId="0" borderId="3" xfId="1" applyNumberFormat="1" applyFont="1" applyBorder="1" applyAlignment="1">
      <alignment horizontal="center" wrapText="1"/>
    </xf>
    <xf numFmtId="164" fontId="1" fillId="0" borderId="4" xfId="1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49" fontId="1" fillId="0" borderId="6" xfId="1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165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5" fillId="0" borderId="1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/>
    <xf numFmtId="0" fontId="8" fillId="0" borderId="1" xfId="0" applyFont="1" applyBorder="1" applyAlignment="1">
      <alignment horizontal="left" vertical="center" wrapText="1"/>
    </xf>
    <xf numFmtId="43" fontId="7" fillId="0" borderId="1" xfId="1" applyNumberFormat="1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/>
    </xf>
    <xf numFmtId="43" fontId="8" fillId="0" borderId="1" xfId="1" applyNumberFormat="1" applyFont="1" applyBorder="1" applyAlignment="1">
      <alignment vertical="center" wrapText="1"/>
    </xf>
    <xf numFmtId="43" fontId="7" fillId="0" borderId="1" xfId="1" applyNumberFormat="1" applyFont="1" applyBorder="1" applyAlignment="1">
      <alignment wrapText="1"/>
    </xf>
    <xf numFmtId="4" fontId="7" fillId="2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 wrapText="1"/>
    </xf>
    <xf numFmtId="43" fontId="8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left" vertical="center" wrapText="1"/>
    </xf>
    <xf numFmtId="43" fontId="8" fillId="0" borderId="8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6" fillId="2" borderId="5" xfId="2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2" fontId="6" fillId="2" borderId="6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3">
    <cellStyle name="Звичайний" xfId="0" builtinId="0"/>
    <cellStyle name="Обычный 2" xfId="2"/>
    <cellStyle name="Фінансови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tabSelected="1" view="pageBreakPreview" zoomScaleNormal="100" zoomScaleSheetLayoutView="100" workbookViewId="0">
      <selection activeCell="J11" sqref="J11"/>
    </sheetView>
  </sheetViews>
  <sheetFormatPr defaultColWidth="9.140625" defaultRowHeight="15.75" x14ac:dyDescent="0.25"/>
  <cols>
    <col min="1" max="1" width="2.5703125" style="1" customWidth="1"/>
    <col min="2" max="2" width="6.28515625" style="1" customWidth="1"/>
    <col min="3" max="3" width="65.7109375" style="2" customWidth="1"/>
    <col min="4" max="4" width="19.42578125" style="5" customWidth="1"/>
    <col min="5" max="5" width="19.140625" style="5" customWidth="1"/>
    <col min="6" max="6" width="16.42578125" style="12" customWidth="1"/>
    <col min="7" max="7" width="9.140625" style="1"/>
    <col min="8" max="9" width="10.7109375" style="1" customWidth="1"/>
    <col min="10" max="16384" width="9.140625" style="1"/>
  </cols>
  <sheetData>
    <row r="1" spans="2:8" ht="36" customHeight="1" x14ac:dyDescent="0.3">
      <c r="B1" s="64" t="s">
        <v>55</v>
      </c>
      <c r="C1" s="64"/>
      <c r="D1" s="64"/>
      <c r="E1" s="64"/>
      <c r="F1" s="64"/>
    </row>
    <row r="2" spans="2:8" ht="16.5" thickBot="1" x14ac:dyDescent="0.3">
      <c r="F2" s="11" t="s">
        <v>39</v>
      </c>
    </row>
    <row r="3" spans="2:8" s="2" customFormat="1" ht="47.25" x14ac:dyDescent="0.25">
      <c r="B3" s="17" t="s">
        <v>0</v>
      </c>
      <c r="C3" s="18" t="s">
        <v>5</v>
      </c>
      <c r="D3" s="19" t="s">
        <v>13</v>
      </c>
      <c r="E3" s="19" t="s">
        <v>56</v>
      </c>
      <c r="F3" s="20" t="s">
        <v>4</v>
      </c>
    </row>
    <row r="4" spans="2:8" s="2" customFormat="1" x14ac:dyDescent="0.25">
      <c r="B4" s="21">
        <v>1</v>
      </c>
      <c r="C4" s="3">
        <v>2</v>
      </c>
      <c r="D4" s="4">
        <v>3</v>
      </c>
      <c r="E4" s="4">
        <v>4</v>
      </c>
      <c r="F4" s="22">
        <v>5</v>
      </c>
    </row>
    <row r="5" spans="2:8" s="35" customFormat="1" ht="18.75" x14ac:dyDescent="0.3">
      <c r="B5" s="31"/>
      <c r="C5" s="32" t="s">
        <v>51</v>
      </c>
      <c r="D5" s="33">
        <f>D7+D20+D39+D58+D63+D67+D69</f>
        <v>279329.76</v>
      </c>
      <c r="E5" s="33">
        <f>E7+E20+E39+E58+E63+E67+E69</f>
        <v>247189.22000000003</v>
      </c>
      <c r="F5" s="34">
        <f>E5/D5*100</f>
        <v>88.493692902610888</v>
      </c>
    </row>
    <row r="6" spans="2:8" x14ac:dyDescent="0.25">
      <c r="B6" s="59" t="s">
        <v>1</v>
      </c>
      <c r="C6" s="60"/>
      <c r="D6" s="60"/>
      <c r="E6" s="60"/>
      <c r="F6" s="65"/>
    </row>
    <row r="7" spans="2:8" x14ac:dyDescent="0.25">
      <c r="B7" s="59"/>
      <c r="C7" s="60"/>
      <c r="D7" s="10">
        <f>D8+D9+D10+D11+D12+D13+D14+D15+D16+D17+D18</f>
        <v>39200.299999999996</v>
      </c>
      <c r="E7" s="10">
        <f>E8+E9+E10+E11+E12+E13+E14+E15+E16+E17+E18</f>
        <v>33692.400000000009</v>
      </c>
      <c r="F7" s="24">
        <f>E7/D7*100</f>
        <v>85.949342224421784</v>
      </c>
    </row>
    <row r="8" spans="2:8" ht="42" customHeight="1" x14ac:dyDescent="0.3">
      <c r="B8" s="55"/>
      <c r="C8" s="25" t="s">
        <v>40</v>
      </c>
      <c r="D8" s="26">
        <v>1100</v>
      </c>
      <c r="E8" s="27">
        <v>1100</v>
      </c>
      <c r="F8" s="28">
        <f t="shared" ref="F8:F18" si="0">E8/D8*100</f>
        <v>100</v>
      </c>
      <c r="H8" s="13"/>
    </row>
    <row r="9" spans="2:8" ht="54.75" customHeight="1" x14ac:dyDescent="0.3">
      <c r="B9" s="55"/>
      <c r="C9" s="25" t="s">
        <v>41</v>
      </c>
      <c r="D9" s="26">
        <v>1893</v>
      </c>
      <c r="E9" s="27">
        <v>1872.7</v>
      </c>
      <c r="F9" s="28">
        <f t="shared" si="0"/>
        <v>98.927628103539362</v>
      </c>
      <c r="H9" s="14"/>
    </row>
    <row r="10" spans="2:8" ht="39" customHeight="1" x14ac:dyDescent="0.3">
      <c r="B10" s="55"/>
      <c r="C10" s="25" t="s">
        <v>42</v>
      </c>
      <c r="D10" s="26">
        <v>2350</v>
      </c>
      <c r="E10" s="27">
        <v>2346.5</v>
      </c>
      <c r="F10" s="28">
        <f t="shared" si="0"/>
        <v>99.851063829787236</v>
      </c>
      <c r="H10" s="14"/>
    </row>
    <row r="11" spans="2:8" ht="42" customHeight="1" x14ac:dyDescent="0.3">
      <c r="B11" s="55"/>
      <c r="C11" s="25" t="s">
        <v>43</v>
      </c>
      <c r="D11" s="27">
        <v>31875</v>
      </c>
      <c r="E11" s="27">
        <v>26828.7</v>
      </c>
      <c r="F11" s="28">
        <f t="shared" si="0"/>
        <v>84.168470588235294</v>
      </c>
      <c r="H11" s="14"/>
    </row>
    <row r="12" spans="2:8" ht="41.25" customHeight="1" x14ac:dyDescent="0.3">
      <c r="B12" s="55"/>
      <c r="C12" s="25" t="s">
        <v>45</v>
      </c>
      <c r="D12" s="27">
        <v>294</v>
      </c>
      <c r="E12" s="27"/>
      <c r="F12" s="28">
        <f t="shared" si="0"/>
        <v>0</v>
      </c>
      <c r="H12" s="14"/>
    </row>
    <row r="13" spans="2:8" ht="42" customHeight="1" x14ac:dyDescent="0.3">
      <c r="B13" s="55"/>
      <c r="C13" s="25" t="s">
        <v>44</v>
      </c>
      <c r="D13" s="27">
        <v>262.5</v>
      </c>
      <c r="E13" s="27">
        <v>250</v>
      </c>
      <c r="F13" s="28">
        <f t="shared" si="0"/>
        <v>95.238095238095227</v>
      </c>
      <c r="H13" s="15"/>
    </row>
    <row r="14" spans="2:8" ht="42" customHeight="1" x14ac:dyDescent="0.3">
      <c r="B14" s="55"/>
      <c r="C14" s="25" t="s">
        <v>46</v>
      </c>
      <c r="D14" s="27">
        <v>682.5</v>
      </c>
      <c r="E14" s="27">
        <v>650</v>
      </c>
      <c r="F14" s="28">
        <f t="shared" si="0"/>
        <v>95.238095238095227</v>
      </c>
      <c r="H14" s="16"/>
    </row>
    <row r="15" spans="2:8" ht="39" customHeight="1" x14ac:dyDescent="0.3">
      <c r="B15" s="55"/>
      <c r="C15" s="25" t="s">
        <v>47</v>
      </c>
      <c r="D15" s="26">
        <v>21.1</v>
      </c>
      <c r="E15" s="27">
        <v>20.3</v>
      </c>
      <c r="F15" s="28">
        <f t="shared" si="0"/>
        <v>96.208530805687204</v>
      </c>
      <c r="H15" s="13"/>
    </row>
    <row r="16" spans="2:8" ht="40.5" customHeight="1" x14ac:dyDescent="0.3">
      <c r="B16" s="55"/>
      <c r="C16" s="25" t="s">
        <v>48</v>
      </c>
      <c r="D16" s="29">
        <v>92.2</v>
      </c>
      <c r="E16" s="30">
        <v>6</v>
      </c>
      <c r="F16" s="28">
        <f t="shared" si="0"/>
        <v>6.5075921908893708</v>
      </c>
      <c r="H16" s="14"/>
    </row>
    <row r="17" spans="2:8" ht="42" customHeight="1" x14ac:dyDescent="0.3">
      <c r="B17" s="55"/>
      <c r="C17" s="25" t="s">
        <v>49</v>
      </c>
      <c r="D17" s="29">
        <v>105</v>
      </c>
      <c r="E17" s="30">
        <v>94.8</v>
      </c>
      <c r="F17" s="28">
        <f t="shared" si="0"/>
        <v>90.285714285714278</v>
      </c>
      <c r="H17" s="14"/>
    </row>
    <row r="18" spans="2:8" ht="37.5" customHeight="1" x14ac:dyDescent="0.3">
      <c r="B18" s="55"/>
      <c r="C18" s="25" t="s">
        <v>50</v>
      </c>
      <c r="D18" s="29">
        <v>525</v>
      </c>
      <c r="E18" s="30">
        <f>433.4+90</f>
        <v>523.4</v>
      </c>
      <c r="F18" s="28">
        <f t="shared" si="0"/>
        <v>99.695238095238096</v>
      </c>
      <c r="H18" s="14"/>
    </row>
    <row r="19" spans="2:8" x14ac:dyDescent="0.25">
      <c r="B19" s="66" t="s">
        <v>28</v>
      </c>
      <c r="C19" s="67"/>
      <c r="D19" s="67"/>
      <c r="E19" s="67"/>
      <c r="F19" s="68"/>
    </row>
    <row r="20" spans="2:8" x14ac:dyDescent="0.25">
      <c r="B20" s="66"/>
      <c r="C20" s="67"/>
      <c r="D20" s="9">
        <f>D21+D22+D23+D24+D25+D27+D28+D29+D30+D31+D32+D33+D34+D35+D36+D37+D26</f>
        <v>115878.65</v>
      </c>
      <c r="E20" s="9">
        <f>E21+E22+E23+E24+E25+E27+E28+E29+E30+E31+E32+E33+E34+E35+E36+E37+E26</f>
        <v>108359.49999999999</v>
      </c>
      <c r="F20" s="24">
        <f>E20/D20*100</f>
        <v>93.511186055412267</v>
      </c>
    </row>
    <row r="21" spans="2:8" s="39" customFormat="1" ht="18.75" x14ac:dyDescent="0.3">
      <c r="B21" s="36"/>
      <c r="C21" s="37" t="s">
        <v>24</v>
      </c>
      <c r="D21" s="38">
        <v>22652.1</v>
      </c>
      <c r="E21" s="38">
        <v>22356</v>
      </c>
      <c r="F21" s="28">
        <f t="shared" ref="F21:F37" si="1">E21/D21*100</f>
        <v>98.692836425761854</v>
      </c>
    </row>
    <row r="22" spans="2:8" s="39" customFormat="1" ht="18.75" x14ac:dyDescent="0.3">
      <c r="B22" s="36"/>
      <c r="C22" s="37" t="s">
        <v>22</v>
      </c>
      <c r="D22" s="38">
        <v>10484.9</v>
      </c>
      <c r="E22" s="38">
        <v>9555.74</v>
      </c>
      <c r="F22" s="28">
        <f t="shared" si="1"/>
        <v>91.138112905225611</v>
      </c>
    </row>
    <row r="23" spans="2:8" s="39" customFormat="1" ht="18.75" x14ac:dyDescent="0.3">
      <c r="B23" s="36"/>
      <c r="C23" s="40" t="s">
        <v>6</v>
      </c>
      <c r="D23" s="38">
        <v>26265.9</v>
      </c>
      <c r="E23" s="38">
        <v>24019.5</v>
      </c>
      <c r="F23" s="28">
        <f t="shared" si="1"/>
        <v>91.447466106244207</v>
      </c>
    </row>
    <row r="24" spans="2:8" s="39" customFormat="1" ht="18.75" x14ac:dyDescent="0.3">
      <c r="B24" s="36"/>
      <c r="C24" s="40" t="s">
        <v>29</v>
      </c>
      <c r="D24" s="38">
        <v>12262.8</v>
      </c>
      <c r="E24" s="38">
        <v>11471.4</v>
      </c>
      <c r="F24" s="28">
        <f t="shared" si="1"/>
        <v>93.546335257853016</v>
      </c>
    </row>
    <row r="25" spans="2:8" s="39" customFormat="1" ht="18.75" x14ac:dyDescent="0.3">
      <c r="B25" s="36"/>
      <c r="C25" s="40" t="s">
        <v>30</v>
      </c>
      <c r="D25" s="38">
        <v>3016.3</v>
      </c>
      <c r="E25" s="38">
        <v>2929.4</v>
      </c>
      <c r="F25" s="28">
        <f t="shared" si="1"/>
        <v>97.118986838179225</v>
      </c>
    </row>
    <row r="26" spans="2:8" s="39" customFormat="1" ht="18.75" x14ac:dyDescent="0.3">
      <c r="B26" s="36"/>
      <c r="C26" s="37" t="s">
        <v>31</v>
      </c>
      <c r="D26" s="38">
        <v>398.3</v>
      </c>
      <c r="E26" s="38">
        <v>398.24</v>
      </c>
      <c r="F26" s="28">
        <f t="shared" si="1"/>
        <v>99.984935977906105</v>
      </c>
    </row>
    <row r="27" spans="2:8" s="39" customFormat="1" ht="33.75" customHeight="1" x14ac:dyDescent="0.3">
      <c r="B27" s="36"/>
      <c r="C27" s="25" t="s">
        <v>32</v>
      </c>
      <c r="D27" s="38">
        <v>7931.4</v>
      </c>
      <c r="E27" s="38">
        <v>7924.5</v>
      </c>
      <c r="F27" s="28">
        <f t="shared" si="1"/>
        <v>99.913004009380444</v>
      </c>
    </row>
    <row r="28" spans="2:8" s="39" customFormat="1" ht="18.75" x14ac:dyDescent="0.3">
      <c r="B28" s="36"/>
      <c r="C28" s="25" t="s">
        <v>18</v>
      </c>
      <c r="D28" s="38">
        <v>817.4</v>
      </c>
      <c r="E28" s="38">
        <v>683.2</v>
      </c>
      <c r="F28" s="28">
        <f t="shared" si="1"/>
        <v>83.582089552238813</v>
      </c>
    </row>
    <row r="29" spans="2:8" s="39" customFormat="1" ht="18.75" x14ac:dyDescent="0.3">
      <c r="B29" s="36"/>
      <c r="C29" s="40" t="s">
        <v>33</v>
      </c>
      <c r="D29" s="38">
        <v>898</v>
      </c>
      <c r="E29" s="38">
        <v>884.92</v>
      </c>
      <c r="F29" s="28">
        <f t="shared" si="1"/>
        <v>98.543429844098</v>
      </c>
    </row>
    <row r="30" spans="2:8" s="39" customFormat="1" ht="37.5" x14ac:dyDescent="0.3">
      <c r="B30" s="36"/>
      <c r="C30" s="25" t="s">
        <v>34</v>
      </c>
      <c r="D30" s="38">
        <v>12641.7</v>
      </c>
      <c r="E30" s="38">
        <v>10733.9</v>
      </c>
      <c r="F30" s="28">
        <f t="shared" si="1"/>
        <v>84.908675257283434</v>
      </c>
    </row>
    <row r="31" spans="2:8" s="39" customFormat="1" ht="18.75" x14ac:dyDescent="0.3">
      <c r="B31" s="36"/>
      <c r="C31" s="37" t="s">
        <v>25</v>
      </c>
      <c r="D31" s="38">
        <v>300</v>
      </c>
      <c r="E31" s="38">
        <v>298.5</v>
      </c>
      <c r="F31" s="28">
        <f t="shared" si="1"/>
        <v>99.5</v>
      </c>
    </row>
    <row r="32" spans="2:8" s="39" customFormat="1" ht="18.75" x14ac:dyDescent="0.3">
      <c r="B32" s="36"/>
      <c r="C32" s="37" t="s">
        <v>26</v>
      </c>
      <c r="D32" s="38">
        <v>2247.4</v>
      </c>
      <c r="E32" s="38">
        <v>2212.6999999999998</v>
      </c>
      <c r="F32" s="28">
        <f t="shared" si="1"/>
        <v>98.455993592595874</v>
      </c>
    </row>
    <row r="33" spans="2:6" s="39" customFormat="1" ht="18.75" x14ac:dyDescent="0.3">
      <c r="B33" s="36"/>
      <c r="C33" s="40" t="s">
        <v>35</v>
      </c>
      <c r="D33" s="38">
        <v>3074.4</v>
      </c>
      <c r="E33" s="38">
        <v>2961.4</v>
      </c>
      <c r="F33" s="28">
        <f t="shared" si="1"/>
        <v>96.324486078584442</v>
      </c>
    </row>
    <row r="34" spans="2:6" s="39" customFormat="1" ht="18.75" x14ac:dyDescent="0.3">
      <c r="B34" s="36"/>
      <c r="C34" s="37" t="s">
        <v>8</v>
      </c>
      <c r="D34" s="38">
        <v>60.3</v>
      </c>
      <c r="E34" s="38">
        <v>60.3</v>
      </c>
      <c r="F34" s="28">
        <f t="shared" si="1"/>
        <v>100</v>
      </c>
    </row>
    <row r="35" spans="2:6" s="39" customFormat="1" ht="18.75" x14ac:dyDescent="0.3">
      <c r="B35" s="36"/>
      <c r="C35" s="40" t="s">
        <v>36</v>
      </c>
      <c r="D35" s="38">
        <v>7269.6</v>
      </c>
      <c r="E35" s="38">
        <v>6439.4</v>
      </c>
      <c r="F35" s="28">
        <f t="shared" si="1"/>
        <v>88.579839330912279</v>
      </c>
    </row>
    <row r="36" spans="2:6" s="39" customFormat="1" ht="18.75" x14ac:dyDescent="0.3">
      <c r="B36" s="36"/>
      <c r="C36" s="40" t="s">
        <v>37</v>
      </c>
      <c r="D36" s="38">
        <v>2194.8000000000002</v>
      </c>
      <c r="E36" s="38">
        <v>2194.6</v>
      </c>
      <c r="F36" s="28">
        <f t="shared" si="1"/>
        <v>99.990887552396558</v>
      </c>
    </row>
    <row r="37" spans="2:6" s="39" customFormat="1" ht="18.75" x14ac:dyDescent="0.3">
      <c r="B37" s="36"/>
      <c r="C37" s="41" t="s">
        <v>17</v>
      </c>
      <c r="D37" s="38">
        <v>3363.35</v>
      </c>
      <c r="E37" s="38">
        <v>3235.8</v>
      </c>
      <c r="F37" s="28">
        <f t="shared" si="1"/>
        <v>96.207650110752681</v>
      </c>
    </row>
    <row r="38" spans="2:6" s="6" customFormat="1" x14ac:dyDescent="0.25">
      <c r="B38" s="66" t="s">
        <v>10</v>
      </c>
      <c r="C38" s="67"/>
      <c r="D38" s="67"/>
      <c r="E38" s="67"/>
      <c r="F38" s="68"/>
    </row>
    <row r="39" spans="2:6" s="6" customFormat="1" x14ac:dyDescent="0.25">
      <c r="B39" s="66"/>
      <c r="C39" s="67"/>
      <c r="D39" s="9">
        <f>D40+D41+D42+D43+D44+D45+D46+D47+D48+D49+D50+D51+D52+D53+D56+D54+D55</f>
        <v>116404.01</v>
      </c>
      <c r="E39" s="9">
        <f>E40+E41+E42+E43+E44+E45+E46+E47+E48+E49+E50+E51+E52+E53+E56</f>
        <v>97604.800000000017</v>
      </c>
      <c r="F39" s="24">
        <f>E39/D39*100</f>
        <v>83.85003231417889</v>
      </c>
    </row>
    <row r="40" spans="2:6" s="39" customFormat="1" ht="47.25" customHeight="1" x14ac:dyDescent="0.3">
      <c r="B40" s="42"/>
      <c r="C40" s="25" t="s">
        <v>19</v>
      </c>
      <c r="D40" s="43">
        <v>13354.4</v>
      </c>
      <c r="E40" s="43">
        <v>11235.4</v>
      </c>
      <c r="F40" s="28">
        <f t="shared" ref="F40:F56" si="2">E40/D40*100</f>
        <v>84.132570538549089</v>
      </c>
    </row>
    <row r="41" spans="2:6" s="39" customFormat="1" ht="18.75" customHeight="1" x14ac:dyDescent="0.3">
      <c r="B41" s="42"/>
      <c r="C41" s="37" t="s">
        <v>20</v>
      </c>
      <c r="D41" s="43">
        <v>5296.5</v>
      </c>
      <c r="E41" s="43">
        <v>5168.67</v>
      </c>
      <c r="F41" s="28">
        <f t="shared" si="2"/>
        <v>97.586519399603517</v>
      </c>
    </row>
    <row r="42" spans="2:6" s="39" customFormat="1" ht="19.5" customHeight="1" x14ac:dyDescent="0.3">
      <c r="B42" s="42"/>
      <c r="C42" s="37" t="s">
        <v>21</v>
      </c>
      <c r="D42" s="43">
        <v>9951.7999999999993</v>
      </c>
      <c r="E42" s="43">
        <v>5650.04</v>
      </c>
      <c r="F42" s="28">
        <f t="shared" si="2"/>
        <v>56.774050925460728</v>
      </c>
    </row>
    <row r="43" spans="2:6" s="39" customFormat="1" ht="14.25" customHeight="1" x14ac:dyDescent="0.3">
      <c r="B43" s="42"/>
      <c r="C43" s="37" t="s">
        <v>6</v>
      </c>
      <c r="D43" s="43">
        <f>27033.4+1522.5</f>
        <v>28555.9</v>
      </c>
      <c r="E43" s="43">
        <v>27632.93</v>
      </c>
      <c r="F43" s="28">
        <f t="shared" si="2"/>
        <v>96.767848325564941</v>
      </c>
    </row>
    <row r="44" spans="2:6" s="39" customFormat="1" ht="14.25" customHeight="1" x14ac:dyDescent="0.3">
      <c r="B44" s="42"/>
      <c r="C44" s="37" t="s">
        <v>8</v>
      </c>
      <c r="D44" s="43">
        <f>4885.6+504</f>
        <v>5389.6</v>
      </c>
      <c r="E44" s="43">
        <f>4800.6+419.3</f>
        <v>5219.9000000000005</v>
      </c>
      <c r="F44" s="28">
        <f t="shared" si="2"/>
        <v>96.85134332789076</v>
      </c>
    </row>
    <row r="45" spans="2:6" s="39" customFormat="1" ht="14.25" customHeight="1" x14ac:dyDescent="0.3">
      <c r="B45" s="42"/>
      <c r="C45" s="37" t="s">
        <v>22</v>
      </c>
      <c r="D45" s="43">
        <v>3207.4</v>
      </c>
      <c r="E45" s="43">
        <v>2897.55</v>
      </c>
      <c r="F45" s="28">
        <f t="shared" si="2"/>
        <v>90.33952734301927</v>
      </c>
    </row>
    <row r="46" spans="2:6" s="39" customFormat="1" ht="14.25" customHeight="1" x14ac:dyDescent="0.3">
      <c r="B46" s="42"/>
      <c r="C46" s="37" t="s">
        <v>23</v>
      </c>
      <c r="D46" s="43">
        <v>19081.7</v>
      </c>
      <c r="E46" s="43">
        <v>18502.080000000002</v>
      </c>
      <c r="F46" s="28">
        <f t="shared" si="2"/>
        <v>96.962429972172288</v>
      </c>
    </row>
    <row r="47" spans="2:6" s="39" customFormat="1" ht="14.25" customHeight="1" x14ac:dyDescent="0.3">
      <c r="B47" s="42"/>
      <c r="C47" s="37" t="s">
        <v>24</v>
      </c>
      <c r="D47" s="43">
        <v>12897.8</v>
      </c>
      <c r="E47" s="43">
        <v>12020.4</v>
      </c>
      <c r="F47" s="28">
        <f t="shared" si="2"/>
        <v>93.19728946021803</v>
      </c>
    </row>
    <row r="48" spans="2:6" s="39" customFormat="1" ht="18" customHeight="1" x14ac:dyDescent="0.3">
      <c r="B48" s="42"/>
      <c r="C48" s="37" t="s">
        <v>25</v>
      </c>
      <c r="D48" s="43">
        <v>1743.7</v>
      </c>
      <c r="E48" s="43">
        <v>1737.3</v>
      </c>
      <c r="F48" s="28">
        <f t="shared" si="2"/>
        <v>99.632964386075585</v>
      </c>
    </row>
    <row r="49" spans="2:9" s="39" customFormat="1" ht="18" customHeight="1" x14ac:dyDescent="0.3">
      <c r="B49" s="42"/>
      <c r="C49" s="37" t="s">
        <v>26</v>
      </c>
      <c r="D49" s="43">
        <v>4025</v>
      </c>
      <c r="E49" s="43">
        <v>3792.4</v>
      </c>
      <c r="F49" s="28">
        <f t="shared" si="2"/>
        <v>94.221118012422366</v>
      </c>
    </row>
    <row r="50" spans="2:9" s="39" customFormat="1" ht="18" customHeight="1" x14ac:dyDescent="0.3">
      <c r="B50" s="42"/>
      <c r="C50" s="37" t="s">
        <v>31</v>
      </c>
      <c r="D50" s="43">
        <v>44.88</v>
      </c>
      <c r="E50" s="43">
        <v>40.6</v>
      </c>
      <c r="F50" s="28">
        <f t="shared" si="2"/>
        <v>90.463458110516939</v>
      </c>
    </row>
    <row r="51" spans="2:9" s="39" customFormat="1" ht="36" customHeight="1" x14ac:dyDescent="0.3">
      <c r="B51" s="42"/>
      <c r="C51" s="37" t="s">
        <v>7</v>
      </c>
      <c r="D51" s="43">
        <v>3600</v>
      </c>
      <c r="E51" s="43">
        <v>1497.1</v>
      </c>
      <c r="F51" s="28">
        <f t="shared" si="2"/>
        <v>41.586111111111109</v>
      </c>
    </row>
    <row r="52" spans="2:9" s="39" customFormat="1" ht="36" customHeight="1" x14ac:dyDescent="0.3">
      <c r="B52" s="42"/>
      <c r="C52" s="37" t="s">
        <v>9</v>
      </c>
      <c r="D52" s="43">
        <v>1302</v>
      </c>
      <c r="E52" s="43">
        <v>0</v>
      </c>
      <c r="F52" s="28">
        <f t="shared" si="2"/>
        <v>0</v>
      </c>
    </row>
    <row r="53" spans="2:9" s="39" customFormat="1" ht="21" customHeight="1" x14ac:dyDescent="0.3">
      <c r="B53" s="42"/>
      <c r="C53" s="37" t="s">
        <v>27</v>
      </c>
      <c r="D53" s="43">
        <f>525+1429.65</f>
        <v>1954.65</v>
      </c>
      <c r="E53" s="43">
        <f>1305.6+492.23+24.61</f>
        <v>1822.4399999999998</v>
      </c>
      <c r="F53" s="28">
        <f t="shared" si="2"/>
        <v>93.236129230296967</v>
      </c>
    </row>
    <row r="54" spans="2:9" s="39" customFormat="1" ht="37.5" customHeight="1" x14ac:dyDescent="0.3">
      <c r="B54" s="42"/>
      <c r="C54" s="37" t="s">
        <v>53</v>
      </c>
      <c r="D54" s="43">
        <v>5000</v>
      </c>
      <c r="E54" s="43"/>
      <c r="F54" s="28">
        <f t="shared" si="2"/>
        <v>0</v>
      </c>
    </row>
    <row r="55" spans="2:9" s="39" customFormat="1" ht="37.5" customHeight="1" x14ac:dyDescent="0.3">
      <c r="B55" s="42"/>
      <c r="C55" s="37" t="s">
        <v>54</v>
      </c>
      <c r="D55" s="43">
        <v>600</v>
      </c>
      <c r="E55" s="43"/>
      <c r="F55" s="28">
        <f t="shared" si="2"/>
        <v>0</v>
      </c>
    </row>
    <row r="56" spans="2:9" s="39" customFormat="1" ht="18.75" x14ac:dyDescent="0.3">
      <c r="B56" s="42"/>
      <c r="C56" s="41" t="s">
        <v>17</v>
      </c>
      <c r="D56" s="44">
        <v>398.68</v>
      </c>
      <c r="E56" s="44">
        <v>387.99</v>
      </c>
      <c r="F56" s="28">
        <f t="shared" si="2"/>
        <v>97.318651550115376</v>
      </c>
    </row>
    <row r="57" spans="2:9" s="6" customFormat="1" x14ac:dyDescent="0.25">
      <c r="B57" s="66" t="s">
        <v>11</v>
      </c>
      <c r="C57" s="67"/>
      <c r="D57" s="67"/>
      <c r="E57" s="67"/>
      <c r="F57" s="68"/>
    </row>
    <row r="58" spans="2:9" s="6" customFormat="1" x14ac:dyDescent="0.25">
      <c r="B58" s="66"/>
      <c r="C58" s="67"/>
      <c r="D58" s="9">
        <f>D59+D60+D61</f>
        <v>4920</v>
      </c>
      <c r="E58" s="9">
        <f t="shared" ref="E58" si="3">E59+E60+E61</f>
        <v>4626.88</v>
      </c>
      <c r="F58" s="24">
        <f>E58/D58*100</f>
        <v>94.042276422764232</v>
      </c>
    </row>
    <row r="59" spans="2:9" ht="37.5" x14ac:dyDescent="0.3">
      <c r="B59" s="23"/>
      <c r="C59" s="41" t="s">
        <v>14</v>
      </c>
      <c r="D59" s="45">
        <f>5750-5380</f>
        <v>370</v>
      </c>
      <c r="E59" s="45">
        <v>366.5</v>
      </c>
      <c r="F59" s="28">
        <f t="shared" ref="F59:F60" si="4">E59/D59*100</f>
        <v>99.054054054054049</v>
      </c>
    </row>
    <row r="60" spans="2:9" ht="18.75" x14ac:dyDescent="0.3">
      <c r="B60" s="23"/>
      <c r="C60" s="46" t="s">
        <v>15</v>
      </c>
      <c r="D60" s="45">
        <f>2800+450</f>
        <v>3250</v>
      </c>
      <c r="E60" s="45">
        <v>3171.08</v>
      </c>
      <c r="F60" s="28">
        <f t="shared" si="4"/>
        <v>97.571692307692302</v>
      </c>
    </row>
    <row r="61" spans="2:9" ht="36.75" customHeight="1" x14ac:dyDescent="0.25">
      <c r="B61" s="23"/>
      <c r="C61" s="47" t="s">
        <v>16</v>
      </c>
      <c r="D61" s="48">
        <v>1300</v>
      </c>
      <c r="E61" s="48">
        <v>1089.3</v>
      </c>
      <c r="F61" s="28">
        <f>E61/D61*100</f>
        <v>83.792307692307688</v>
      </c>
    </row>
    <row r="62" spans="2:9" x14ac:dyDescent="0.25">
      <c r="B62" s="59" t="s">
        <v>12</v>
      </c>
      <c r="C62" s="60"/>
      <c r="D62" s="60"/>
      <c r="E62" s="60"/>
      <c r="F62" s="65"/>
    </row>
    <row r="63" spans="2:9" x14ac:dyDescent="0.25">
      <c r="B63" s="59"/>
      <c r="C63" s="60"/>
      <c r="D63" s="10">
        <f>D64+D65</f>
        <v>2165.4</v>
      </c>
      <c r="E63" s="10">
        <f t="shared" ref="E63" si="5">E64+E65</f>
        <v>2144.21</v>
      </c>
      <c r="F63" s="24">
        <f>E63/D63*100</f>
        <v>99.021427911702219</v>
      </c>
    </row>
    <row r="64" spans="2:9" ht="37.5" x14ac:dyDescent="0.25">
      <c r="B64" s="42"/>
      <c r="C64" s="49" t="s">
        <v>2</v>
      </c>
      <c r="D64" s="50">
        <v>675.4</v>
      </c>
      <c r="E64" s="50">
        <v>671.4</v>
      </c>
      <c r="F64" s="28">
        <f>E64/D64*100</f>
        <v>99.407758365413088</v>
      </c>
      <c r="I64" s="7"/>
    </row>
    <row r="65" spans="2:6" ht="37.5" x14ac:dyDescent="0.25">
      <c r="B65" s="42"/>
      <c r="C65" s="49" t="s">
        <v>3</v>
      </c>
      <c r="D65" s="50">
        <v>1490</v>
      </c>
      <c r="E65" s="50">
        <v>1472.81</v>
      </c>
      <c r="F65" s="28">
        <f>E65/D65*100</f>
        <v>98.846308724832213</v>
      </c>
    </row>
    <row r="66" spans="2:6" ht="26.25" customHeight="1" x14ac:dyDescent="0.25">
      <c r="B66" s="61" t="s">
        <v>52</v>
      </c>
      <c r="C66" s="62"/>
      <c r="D66" s="62"/>
      <c r="E66" s="62"/>
      <c r="F66" s="63"/>
    </row>
    <row r="67" spans="2:6" ht="18.75" x14ac:dyDescent="0.3">
      <c r="B67" s="36"/>
      <c r="C67" s="41" t="s">
        <v>17</v>
      </c>
      <c r="D67" s="38">
        <v>609.20000000000005</v>
      </c>
      <c r="E67" s="38">
        <v>609.23</v>
      </c>
      <c r="F67" s="28">
        <f>E67/D67*100</f>
        <v>100.00492449113591</v>
      </c>
    </row>
    <row r="68" spans="2:6" ht="18.75" x14ac:dyDescent="0.3">
      <c r="B68" s="56"/>
      <c r="C68" s="57"/>
      <c r="D68" s="57"/>
      <c r="E68" s="57"/>
      <c r="F68" s="58"/>
    </row>
    <row r="69" spans="2:6" ht="30.75" customHeight="1" thickBot="1" x14ac:dyDescent="0.3">
      <c r="B69" s="51"/>
      <c r="C69" s="52" t="s">
        <v>38</v>
      </c>
      <c r="D69" s="53">
        <f>147.7+4.5</f>
        <v>152.19999999999999</v>
      </c>
      <c r="E69" s="53">
        <v>152.19999999999999</v>
      </c>
      <c r="F69" s="54">
        <f>E69/D69*100</f>
        <v>100</v>
      </c>
    </row>
    <row r="105" spans="1:9" s="5" customFormat="1" x14ac:dyDescent="0.25">
      <c r="A105" s="1"/>
      <c r="B105" s="1"/>
      <c r="C105" s="8"/>
      <c r="F105" s="12"/>
      <c r="G105" s="1"/>
      <c r="H105" s="1"/>
      <c r="I105" s="1"/>
    </row>
    <row r="106" spans="1:9" s="5" customFormat="1" x14ac:dyDescent="0.25">
      <c r="A106" s="1"/>
      <c r="B106" s="1"/>
      <c r="C106" s="8"/>
      <c r="F106" s="12"/>
      <c r="G106" s="1"/>
      <c r="H106" s="1"/>
      <c r="I106" s="1"/>
    </row>
    <row r="107" spans="1:9" s="5" customFormat="1" x14ac:dyDescent="0.25">
      <c r="A107" s="1"/>
      <c r="B107" s="1"/>
      <c r="C107" s="8"/>
      <c r="F107" s="12"/>
      <c r="G107" s="1"/>
      <c r="H107" s="1"/>
      <c r="I107" s="1"/>
    </row>
    <row r="108" spans="1:9" s="5" customFormat="1" x14ac:dyDescent="0.25">
      <c r="A108" s="1"/>
      <c r="B108" s="1"/>
      <c r="C108" s="8"/>
      <c r="F108" s="12"/>
      <c r="G108" s="1"/>
      <c r="H108" s="1"/>
      <c r="I108" s="1"/>
    </row>
    <row r="109" spans="1:9" s="5" customFormat="1" x14ac:dyDescent="0.25">
      <c r="A109" s="1"/>
      <c r="B109" s="1"/>
      <c r="C109" s="8"/>
      <c r="F109" s="12"/>
      <c r="G109" s="1"/>
      <c r="H109" s="1"/>
      <c r="I109" s="1"/>
    </row>
    <row r="110" spans="1:9" s="5" customFormat="1" x14ac:dyDescent="0.25">
      <c r="A110" s="1"/>
      <c r="B110" s="1"/>
      <c r="C110" s="8"/>
      <c r="F110" s="12"/>
      <c r="G110" s="1"/>
      <c r="H110" s="1"/>
      <c r="I110" s="1"/>
    </row>
    <row r="111" spans="1:9" s="5" customFormat="1" x14ac:dyDescent="0.25">
      <c r="A111" s="1"/>
      <c r="B111" s="1"/>
      <c r="C111" s="8"/>
      <c r="F111" s="12"/>
      <c r="G111" s="1"/>
      <c r="H111" s="1"/>
      <c r="I111" s="1"/>
    </row>
    <row r="112" spans="1:9" s="5" customFormat="1" x14ac:dyDescent="0.25">
      <c r="A112" s="1"/>
      <c r="B112" s="1"/>
      <c r="C112" s="8"/>
      <c r="F112" s="12"/>
      <c r="G112" s="1"/>
      <c r="H112" s="1"/>
      <c r="I112" s="1"/>
    </row>
    <row r="113" spans="1:9" s="5" customFormat="1" x14ac:dyDescent="0.25">
      <c r="A113" s="1"/>
      <c r="B113" s="1"/>
      <c r="C113" s="8"/>
      <c r="F113" s="12"/>
      <c r="G113" s="1"/>
      <c r="H113" s="1"/>
      <c r="I113" s="1"/>
    </row>
    <row r="114" spans="1:9" s="5" customFormat="1" x14ac:dyDescent="0.25">
      <c r="A114" s="1"/>
      <c r="B114" s="1"/>
      <c r="C114" s="8"/>
      <c r="F114" s="12"/>
      <c r="G114" s="1"/>
      <c r="H114" s="1"/>
      <c r="I114" s="1"/>
    </row>
    <row r="115" spans="1:9" s="5" customFormat="1" x14ac:dyDescent="0.25">
      <c r="A115" s="1"/>
      <c r="B115" s="1"/>
      <c r="C115" s="8"/>
      <c r="F115" s="12"/>
      <c r="G115" s="1"/>
      <c r="H115" s="1"/>
      <c r="I115" s="1"/>
    </row>
    <row r="116" spans="1:9" s="5" customFormat="1" x14ac:dyDescent="0.25">
      <c r="A116" s="1"/>
      <c r="B116" s="1"/>
      <c r="C116" s="8"/>
      <c r="F116" s="12"/>
      <c r="G116" s="1"/>
      <c r="H116" s="1"/>
      <c r="I116" s="1"/>
    </row>
    <row r="117" spans="1:9" s="5" customFormat="1" x14ac:dyDescent="0.25">
      <c r="A117" s="1"/>
      <c r="B117" s="1"/>
      <c r="C117" s="8"/>
      <c r="F117" s="12"/>
      <c r="G117" s="1"/>
      <c r="H117" s="1"/>
      <c r="I117" s="1"/>
    </row>
    <row r="118" spans="1:9" s="5" customFormat="1" x14ac:dyDescent="0.25">
      <c r="A118" s="1"/>
      <c r="B118" s="1"/>
      <c r="C118" s="8"/>
      <c r="F118" s="12"/>
      <c r="G118" s="1"/>
      <c r="H118" s="1"/>
      <c r="I118" s="1"/>
    </row>
    <row r="119" spans="1:9" s="5" customFormat="1" x14ac:dyDescent="0.25">
      <c r="A119" s="1"/>
      <c r="B119" s="1"/>
      <c r="C119" s="8"/>
      <c r="F119" s="12"/>
      <c r="G119" s="1"/>
      <c r="H119" s="1"/>
      <c r="I119" s="1"/>
    </row>
    <row r="120" spans="1:9" s="5" customFormat="1" x14ac:dyDescent="0.25">
      <c r="A120" s="1"/>
      <c r="B120" s="1"/>
      <c r="C120" s="8"/>
      <c r="F120" s="12"/>
      <c r="G120" s="1"/>
      <c r="H120" s="1"/>
      <c r="I120" s="1"/>
    </row>
    <row r="121" spans="1:9" s="5" customFormat="1" x14ac:dyDescent="0.25">
      <c r="A121" s="1"/>
      <c r="B121" s="1"/>
      <c r="C121" s="8"/>
      <c r="F121" s="12"/>
      <c r="G121" s="1"/>
      <c r="H121" s="1"/>
      <c r="I121" s="1"/>
    </row>
    <row r="122" spans="1:9" s="5" customFormat="1" x14ac:dyDescent="0.25">
      <c r="A122" s="1"/>
      <c r="B122" s="1"/>
      <c r="C122" s="8"/>
      <c r="F122" s="12"/>
      <c r="G122" s="1"/>
      <c r="H122" s="1"/>
      <c r="I122" s="1"/>
    </row>
    <row r="123" spans="1:9" s="5" customFormat="1" x14ac:dyDescent="0.25">
      <c r="A123" s="1"/>
      <c r="B123" s="1"/>
      <c r="C123" s="8"/>
      <c r="F123" s="12"/>
      <c r="G123" s="1"/>
      <c r="H123" s="1"/>
      <c r="I123" s="1"/>
    </row>
    <row r="124" spans="1:9" s="5" customFormat="1" x14ac:dyDescent="0.25">
      <c r="A124" s="1"/>
      <c r="B124" s="1"/>
      <c r="C124" s="8"/>
      <c r="F124" s="12"/>
      <c r="G124" s="1"/>
      <c r="H124" s="1"/>
      <c r="I124" s="1"/>
    </row>
    <row r="125" spans="1:9" s="5" customFormat="1" x14ac:dyDescent="0.25">
      <c r="A125" s="1"/>
      <c r="B125" s="1"/>
      <c r="C125" s="8"/>
      <c r="F125" s="12"/>
      <c r="G125" s="1"/>
      <c r="H125" s="1"/>
      <c r="I125" s="1"/>
    </row>
    <row r="126" spans="1:9" s="5" customFormat="1" x14ac:dyDescent="0.25">
      <c r="A126" s="1"/>
      <c r="B126" s="1"/>
      <c r="C126" s="8"/>
      <c r="F126" s="12"/>
      <c r="G126" s="1"/>
      <c r="H126" s="1"/>
      <c r="I126" s="1"/>
    </row>
    <row r="127" spans="1:9" s="5" customFormat="1" x14ac:dyDescent="0.25">
      <c r="A127" s="1"/>
      <c r="B127" s="1"/>
      <c r="C127" s="8"/>
      <c r="F127" s="12"/>
      <c r="G127" s="1"/>
      <c r="H127" s="1"/>
      <c r="I127" s="1"/>
    </row>
    <row r="128" spans="1:9" s="5" customFormat="1" x14ac:dyDescent="0.25">
      <c r="A128" s="1"/>
      <c r="B128" s="1"/>
      <c r="C128" s="8"/>
      <c r="F128" s="12"/>
      <c r="G128" s="1"/>
      <c r="H128" s="1"/>
      <c r="I128" s="1"/>
    </row>
    <row r="129" spans="1:9" s="5" customFormat="1" x14ac:dyDescent="0.25">
      <c r="A129" s="1"/>
      <c r="B129" s="1"/>
      <c r="C129" s="8"/>
      <c r="F129" s="12"/>
      <c r="G129" s="1"/>
      <c r="H129" s="1"/>
      <c r="I129" s="1"/>
    </row>
    <row r="130" spans="1:9" s="5" customFormat="1" x14ac:dyDescent="0.25">
      <c r="A130" s="1"/>
      <c r="B130" s="1"/>
      <c r="C130" s="8"/>
      <c r="F130" s="12"/>
      <c r="G130" s="1"/>
      <c r="H130" s="1"/>
      <c r="I130" s="1"/>
    </row>
    <row r="131" spans="1:9" s="5" customFormat="1" x14ac:dyDescent="0.25">
      <c r="A131" s="1"/>
      <c r="B131" s="1"/>
      <c r="C131" s="8"/>
      <c r="F131" s="12"/>
      <c r="G131" s="1"/>
      <c r="H131" s="1"/>
      <c r="I131" s="1"/>
    </row>
    <row r="132" spans="1:9" s="5" customFormat="1" x14ac:dyDescent="0.25">
      <c r="A132" s="1"/>
      <c r="B132" s="1"/>
      <c r="C132" s="8"/>
      <c r="F132" s="12"/>
      <c r="G132" s="1"/>
      <c r="H132" s="1"/>
      <c r="I132" s="1"/>
    </row>
    <row r="133" spans="1:9" s="5" customFormat="1" x14ac:dyDescent="0.25">
      <c r="A133" s="1"/>
      <c r="B133" s="1"/>
      <c r="C133" s="8"/>
      <c r="F133" s="12"/>
      <c r="G133" s="1"/>
      <c r="H133" s="1"/>
      <c r="I133" s="1"/>
    </row>
    <row r="134" spans="1:9" s="5" customFormat="1" x14ac:dyDescent="0.25">
      <c r="A134" s="1"/>
      <c r="B134" s="1"/>
      <c r="C134" s="8"/>
      <c r="F134" s="12"/>
      <c r="G134" s="1"/>
      <c r="H134" s="1"/>
      <c r="I134" s="1"/>
    </row>
    <row r="135" spans="1:9" s="5" customFormat="1" x14ac:dyDescent="0.25">
      <c r="A135" s="1"/>
      <c r="B135" s="1"/>
      <c r="C135" s="8"/>
      <c r="F135" s="12"/>
      <c r="G135" s="1"/>
      <c r="H135" s="1"/>
      <c r="I135" s="1"/>
    </row>
    <row r="136" spans="1:9" s="5" customFormat="1" x14ac:dyDescent="0.25">
      <c r="A136" s="1"/>
      <c r="B136" s="1"/>
      <c r="C136" s="8"/>
      <c r="F136" s="12"/>
      <c r="G136" s="1"/>
      <c r="H136" s="1"/>
      <c r="I136" s="1"/>
    </row>
    <row r="137" spans="1:9" s="5" customFormat="1" x14ac:dyDescent="0.25">
      <c r="A137" s="1"/>
      <c r="B137" s="1"/>
      <c r="C137" s="8"/>
      <c r="F137" s="12"/>
      <c r="G137" s="1"/>
      <c r="H137" s="1"/>
      <c r="I137" s="1"/>
    </row>
    <row r="138" spans="1:9" s="5" customFormat="1" x14ac:dyDescent="0.25">
      <c r="A138" s="1"/>
      <c r="B138" s="1"/>
      <c r="C138" s="8"/>
      <c r="F138" s="12"/>
      <c r="G138" s="1"/>
      <c r="H138" s="1"/>
      <c r="I138" s="1"/>
    </row>
    <row r="139" spans="1:9" s="5" customFormat="1" x14ac:dyDescent="0.25">
      <c r="A139" s="1"/>
      <c r="B139" s="1"/>
      <c r="C139" s="8"/>
      <c r="F139" s="12"/>
      <c r="G139" s="1"/>
      <c r="H139" s="1"/>
      <c r="I139" s="1"/>
    </row>
    <row r="140" spans="1:9" s="5" customFormat="1" x14ac:dyDescent="0.25">
      <c r="A140" s="1"/>
      <c r="B140" s="1"/>
      <c r="C140" s="8"/>
      <c r="F140" s="12"/>
      <c r="G140" s="1"/>
      <c r="H140" s="1"/>
      <c r="I140" s="1"/>
    </row>
    <row r="141" spans="1:9" s="5" customFormat="1" x14ac:dyDescent="0.25">
      <c r="A141" s="1"/>
      <c r="B141" s="1"/>
      <c r="C141" s="8"/>
      <c r="F141" s="12"/>
      <c r="G141" s="1"/>
      <c r="H141" s="1"/>
      <c r="I141" s="1"/>
    </row>
    <row r="142" spans="1:9" s="5" customFormat="1" x14ac:dyDescent="0.25">
      <c r="A142" s="1"/>
      <c r="B142" s="1"/>
      <c r="C142" s="8"/>
      <c r="F142" s="12"/>
      <c r="G142" s="1"/>
      <c r="H142" s="1"/>
      <c r="I142" s="1"/>
    </row>
    <row r="143" spans="1:9" s="5" customFormat="1" x14ac:dyDescent="0.25">
      <c r="A143" s="1"/>
      <c r="B143" s="1"/>
      <c r="C143" s="8"/>
      <c r="F143" s="12"/>
      <c r="G143" s="1"/>
      <c r="H143" s="1"/>
      <c r="I143" s="1"/>
    </row>
    <row r="144" spans="1:9" s="5" customFormat="1" x14ac:dyDescent="0.25">
      <c r="A144" s="1"/>
      <c r="B144" s="1"/>
      <c r="C144" s="8"/>
      <c r="F144" s="12"/>
      <c r="G144" s="1"/>
      <c r="H144" s="1"/>
      <c r="I144" s="1"/>
    </row>
    <row r="145" spans="1:9" s="5" customFormat="1" x14ac:dyDescent="0.25">
      <c r="A145" s="1"/>
      <c r="B145" s="1"/>
      <c r="C145" s="8"/>
      <c r="F145" s="12"/>
      <c r="G145" s="1"/>
      <c r="H145" s="1"/>
      <c r="I145" s="1"/>
    </row>
    <row r="146" spans="1:9" s="5" customFormat="1" x14ac:dyDescent="0.25">
      <c r="A146" s="1"/>
      <c r="B146" s="1"/>
      <c r="C146" s="8"/>
      <c r="F146" s="12"/>
      <c r="G146" s="1"/>
      <c r="H146" s="1"/>
      <c r="I146" s="1"/>
    </row>
    <row r="147" spans="1:9" s="5" customFormat="1" x14ac:dyDescent="0.25">
      <c r="A147" s="1"/>
      <c r="B147" s="1"/>
      <c r="C147" s="8"/>
      <c r="F147" s="12"/>
      <c r="G147" s="1"/>
      <c r="H147" s="1"/>
      <c r="I147" s="1"/>
    </row>
    <row r="148" spans="1:9" s="5" customFormat="1" x14ac:dyDescent="0.25">
      <c r="A148" s="1"/>
      <c r="B148" s="1"/>
      <c r="C148" s="8"/>
      <c r="F148" s="12"/>
      <c r="G148" s="1"/>
      <c r="H148" s="1"/>
      <c r="I148" s="1"/>
    </row>
    <row r="149" spans="1:9" s="5" customFormat="1" x14ac:dyDescent="0.25">
      <c r="A149" s="1"/>
      <c r="B149" s="1"/>
      <c r="C149" s="8"/>
      <c r="F149" s="12"/>
      <c r="G149" s="1"/>
      <c r="H149" s="1"/>
      <c r="I149" s="1"/>
    </row>
    <row r="150" spans="1:9" s="5" customFormat="1" x14ac:dyDescent="0.25">
      <c r="A150" s="1"/>
      <c r="B150" s="1"/>
      <c r="C150" s="8"/>
      <c r="F150" s="12"/>
      <c r="G150" s="1"/>
      <c r="H150" s="1"/>
      <c r="I150" s="1"/>
    </row>
    <row r="151" spans="1:9" s="5" customFormat="1" x14ac:dyDescent="0.25">
      <c r="A151" s="1"/>
      <c r="B151" s="1"/>
      <c r="C151" s="8"/>
      <c r="F151" s="12"/>
      <c r="G151" s="1"/>
      <c r="H151" s="1"/>
      <c r="I151" s="1"/>
    </row>
    <row r="152" spans="1:9" s="5" customFormat="1" x14ac:dyDescent="0.25">
      <c r="A152" s="1"/>
      <c r="B152" s="1"/>
      <c r="C152" s="8"/>
      <c r="F152" s="12"/>
      <c r="G152" s="1"/>
      <c r="H152" s="1"/>
      <c r="I152" s="1"/>
    </row>
    <row r="153" spans="1:9" s="5" customFormat="1" x14ac:dyDescent="0.25">
      <c r="A153" s="1"/>
      <c r="B153" s="1"/>
      <c r="C153" s="8"/>
      <c r="F153" s="12"/>
      <c r="G153" s="1"/>
      <c r="H153" s="1"/>
      <c r="I153" s="1"/>
    </row>
    <row r="154" spans="1:9" s="5" customFormat="1" x14ac:dyDescent="0.25">
      <c r="A154" s="1"/>
      <c r="B154" s="1"/>
      <c r="C154" s="8"/>
      <c r="F154" s="12"/>
      <c r="G154" s="1"/>
      <c r="H154" s="1"/>
      <c r="I154" s="1"/>
    </row>
    <row r="155" spans="1:9" s="5" customFormat="1" x14ac:dyDescent="0.25">
      <c r="A155" s="1"/>
      <c r="B155" s="1"/>
      <c r="C155" s="8"/>
      <c r="F155" s="12"/>
      <c r="G155" s="1"/>
      <c r="H155" s="1"/>
      <c r="I155" s="1"/>
    </row>
    <row r="156" spans="1:9" s="5" customFormat="1" x14ac:dyDescent="0.25">
      <c r="A156" s="1"/>
      <c r="B156" s="1"/>
      <c r="C156" s="8"/>
      <c r="F156" s="12"/>
      <c r="G156" s="1"/>
      <c r="H156" s="1"/>
      <c r="I156" s="1"/>
    </row>
    <row r="157" spans="1:9" s="5" customFormat="1" x14ac:dyDescent="0.25">
      <c r="A157" s="1"/>
      <c r="B157" s="1"/>
      <c r="C157" s="8"/>
      <c r="F157" s="12"/>
      <c r="G157" s="1"/>
      <c r="H157" s="1"/>
      <c r="I157" s="1"/>
    </row>
    <row r="158" spans="1:9" s="5" customFormat="1" x14ac:dyDescent="0.25">
      <c r="A158" s="1"/>
      <c r="B158" s="1"/>
      <c r="C158" s="8"/>
      <c r="F158" s="12"/>
      <c r="G158" s="1"/>
      <c r="H158" s="1"/>
      <c r="I158" s="1"/>
    </row>
    <row r="159" spans="1:9" s="5" customFormat="1" x14ac:dyDescent="0.25">
      <c r="A159" s="1"/>
      <c r="B159" s="1"/>
      <c r="C159" s="8"/>
      <c r="F159" s="12"/>
      <c r="G159" s="1"/>
      <c r="H159" s="1"/>
      <c r="I159" s="1"/>
    </row>
    <row r="160" spans="1:9" s="5" customFormat="1" x14ac:dyDescent="0.25">
      <c r="A160" s="1"/>
      <c r="B160" s="1"/>
      <c r="C160" s="8"/>
      <c r="F160" s="12"/>
      <c r="G160" s="1"/>
      <c r="H160" s="1"/>
      <c r="I160" s="1"/>
    </row>
    <row r="161" spans="1:9" s="5" customFormat="1" x14ac:dyDescent="0.25">
      <c r="A161" s="1"/>
      <c r="B161" s="1"/>
      <c r="C161" s="8"/>
      <c r="F161" s="12"/>
      <c r="G161" s="1"/>
      <c r="H161" s="1"/>
      <c r="I161" s="1"/>
    </row>
    <row r="162" spans="1:9" s="5" customFormat="1" x14ac:dyDescent="0.25">
      <c r="A162" s="1"/>
      <c r="B162" s="1"/>
      <c r="C162" s="8"/>
      <c r="F162" s="12"/>
      <c r="G162" s="1"/>
      <c r="H162" s="1"/>
      <c r="I162" s="1"/>
    </row>
    <row r="163" spans="1:9" s="5" customFormat="1" x14ac:dyDescent="0.25">
      <c r="A163" s="1"/>
      <c r="B163" s="1"/>
      <c r="C163" s="8"/>
      <c r="F163" s="12"/>
      <c r="G163" s="1"/>
      <c r="H163" s="1"/>
      <c r="I163" s="1"/>
    </row>
    <row r="164" spans="1:9" s="5" customFormat="1" x14ac:dyDescent="0.25">
      <c r="A164" s="1"/>
      <c r="B164" s="1"/>
      <c r="C164" s="8"/>
      <c r="F164" s="12"/>
      <c r="G164" s="1"/>
      <c r="H164" s="1"/>
      <c r="I164" s="1"/>
    </row>
    <row r="165" spans="1:9" s="5" customFormat="1" x14ac:dyDescent="0.25">
      <c r="A165" s="1"/>
      <c r="B165" s="1"/>
      <c r="C165" s="8"/>
      <c r="F165" s="12"/>
      <c r="G165" s="1"/>
      <c r="H165" s="1"/>
      <c r="I165" s="1"/>
    </row>
    <row r="166" spans="1:9" s="5" customFormat="1" x14ac:dyDescent="0.25">
      <c r="A166" s="1"/>
      <c r="B166" s="1"/>
      <c r="C166" s="8"/>
      <c r="F166" s="12"/>
      <c r="G166" s="1"/>
      <c r="H166" s="1"/>
      <c r="I166" s="1"/>
    </row>
    <row r="167" spans="1:9" s="5" customFormat="1" x14ac:dyDescent="0.25">
      <c r="A167" s="1"/>
      <c r="B167" s="1"/>
      <c r="C167" s="8"/>
      <c r="F167" s="12"/>
      <c r="G167" s="1"/>
      <c r="H167" s="1"/>
      <c r="I167" s="1"/>
    </row>
    <row r="168" spans="1:9" s="5" customFormat="1" x14ac:dyDescent="0.25">
      <c r="A168" s="1"/>
      <c r="B168" s="1"/>
      <c r="C168" s="8"/>
      <c r="F168" s="12"/>
      <c r="G168" s="1"/>
      <c r="H168" s="1"/>
      <c r="I168" s="1"/>
    </row>
    <row r="169" spans="1:9" s="5" customFormat="1" x14ac:dyDescent="0.25">
      <c r="A169" s="1"/>
      <c r="B169" s="1"/>
      <c r="C169" s="8"/>
      <c r="F169" s="12"/>
      <c r="G169" s="1"/>
      <c r="H169" s="1"/>
      <c r="I169" s="1"/>
    </row>
    <row r="170" spans="1:9" s="5" customFormat="1" x14ac:dyDescent="0.25">
      <c r="A170" s="1"/>
      <c r="B170" s="1"/>
      <c r="C170" s="8"/>
      <c r="F170" s="12"/>
      <c r="G170" s="1"/>
      <c r="H170" s="1"/>
      <c r="I170" s="1"/>
    </row>
    <row r="171" spans="1:9" s="5" customFormat="1" x14ac:dyDescent="0.25">
      <c r="A171" s="1"/>
      <c r="B171" s="1"/>
      <c r="C171" s="8"/>
      <c r="F171" s="12"/>
      <c r="G171" s="1"/>
      <c r="H171" s="1"/>
      <c r="I171" s="1"/>
    </row>
    <row r="172" spans="1:9" s="5" customFormat="1" x14ac:dyDescent="0.25">
      <c r="A172" s="1"/>
      <c r="B172" s="1"/>
      <c r="C172" s="8"/>
      <c r="F172" s="12"/>
      <c r="G172" s="1"/>
      <c r="H172" s="1"/>
      <c r="I172" s="1"/>
    </row>
    <row r="173" spans="1:9" s="5" customFormat="1" x14ac:dyDescent="0.25">
      <c r="A173" s="1"/>
      <c r="B173" s="1"/>
      <c r="C173" s="8"/>
      <c r="F173" s="12"/>
      <c r="G173" s="1"/>
      <c r="H173" s="1"/>
      <c r="I173" s="1"/>
    </row>
    <row r="174" spans="1:9" s="5" customFormat="1" x14ac:dyDescent="0.25">
      <c r="A174" s="1"/>
      <c r="B174" s="1"/>
      <c r="C174" s="8"/>
      <c r="F174" s="12"/>
      <c r="G174" s="1"/>
      <c r="H174" s="1"/>
      <c r="I174" s="1"/>
    </row>
    <row r="175" spans="1:9" s="5" customFormat="1" x14ac:dyDescent="0.25">
      <c r="A175" s="1"/>
      <c r="B175" s="1"/>
      <c r="C175" s="8"/>
      <c r="F175" s="12"/>
      <c r="G175" s="1"/>
      <c r="H175" s="1"/>
      <c r="I175" s="1"/>
    </row>
    <row r="176" spans="1:9" s="5" customFormat="1" x14ac:dyDescent="0.25">
      <c r="A176" s="1"/>
      <c r="B176" s="1"/>
      <c r="C176" s="8"/>
      <c r="F176" s="12"/>
      <c r="G176" s="1"/>
      <c r="H176" s="1"/>
      <c r="I176" s="1"/>
    </row>
    <row r="177" spans="1:9" s="5" customFormat="1" x14ac:dyDescent="0.25">
      <c r="A177" s="1"/>
      <c r="B177" s="1"/>
      <c r="C177" s="8"/>
      <c r="F177" s="12"/>
      <c r="G177" s="1"/>
      <c r="H177" s="1"/>
      <c r="I177" s="1"/>
    </row>
    <row r="178" spans="1:9" s="5" customFormat="1" x14ac:dyDescent="0.25">
      <c r="A178" s="1"/>
      <c r="B178" s="1"/>
      <c r="C178" s="8"/>
      <c r="F178" s="12"/>
      <c r="G178" s="1"/>
      <c r="H178" s="1"/>
      <c r="I178" s="1"/>
    </row>
    <row r="179" spans="1:9" s="5" customFormat="1" x14ac:dyDescent="0.25">
      <c r="A179" s="1"/>
      <c r="B179" s="1"/>
      <c r="C179" s="8"/>
      <c r="F179" s="12"/>
      <c r="G179" s="1"/>
      <c r="H179" s="1"/>
      <c r="I179" s="1"/>
    </row>
    <row r="180" spans="1:9" s="5" customFormat="1" x14ac:dyDescent="0.25">
      <c r="A180" s="1"/>
      <c r="B180" s="1"/>
      <c r="C180" s="8"/>
      <c r="F180" s="12"/>
      <c r="G180" s="1"/>
      <c r="H180" s="1"/>
      <c r="I180" s="1"/>
    </row>
    <row r="181" spans="1:9" s="5" customFormat="1" x14ac:dyDescent="0.25">
      <c r="A181" s="1"/>
      <c r="B181" s="1"/>
      <c r="C181" s="8"/>
      <c r="F181" s="12"/>
      <c r="G181" s="1"/>
      <c r="H181" s="1"/>
      <c r="I181" s="1"/>
    </row>
    <row r="182" spans="1:9" s="5" customFormat="1" x14ac:dyDescent="0.25">
      <c r="A182" s="1"/>
      <c r="B182" s="1"/>
      <c r="C182" s="8"/>
      <c r="F182" s="12"/>
      <c r="G182" s="1"/>
      <c r="H182" s="1"/>
      <c r="I182" s="1"/>
    </row>
    <row r="183" spans="1:9" s="5" customFormat="1" x14ac:dyDescent="0.25">
      <c r="A183" s="1"/>
      <c r="B183" s="1"/>
      <c r="C183" s="8"/>
      <c r="F183" s="12"/>
      <c r="G183" s="1"/>
      <c r="H183" s="1"/>
      <c r="I183" s="1"/>
    </row>
    <row r="184" spans="1:9" s="5" customFormat="1" x14ac:dyDescent="0.25">
      <c r="A184" s="1"/>
      <c r="B184" s="1"/>
      <c r="C184" s="8"/>
      <c r="F184" s="12"/>
      <c r="G184" s="1"/>
      <c r="H184" s="1"/>
      <c r="I184" s="1"/>
    </row>
    <row r="185" spans="1:9" s="5" customFormat="1" x14ac:dyDescent="0.25">
      <c r="A185" s="1"/>
      <c r="B185" s="1"/>
      <c r="C185" s="8"/>
      <c r="F185" s="12"/>
      <c r="G185" s="1"/>
      <c r="H185" s="1"/>
      <c r="I185" s="1"/>
    </row>
    <row r="186" spans="1:9" s="5" customFormat="1" x14ac:dyDescent="0.25">
      <c r="A186" s="1"/>
      <c r="B186" s="1"/>
      <c r="C186" s="8"/>
      <c r="F186" s="12"/>
      <c r="G186" s="1"/>
      <c r="H186" s="1"/>
      <c r="I186" s="1"/>
    </row>
    <row r="187" spans="1:9" s="5" customFormat="1" x14ac:dyDescent="0.25">
      <c r="A187" s="1"/>
      <c r="B187" s="1"/>
      <c r="C187" s="8"/>
      <c r="F187" s="12"/>
      <c r="G187" s="1"/>
      <c r="H187" s="1"/>
      <c r="I187" s="1"/>
    </row>
    <row r="188" spans="1:9" s="5" customFormat="1" x14ac:dyDescent="0.25">
      <c r="A188" s="1"/>
      <c r="B188" s="1"/>
      <c r="C188" s="8"/>
      <c r="F188" s="12"/>
      <c r="G188" s="1"/>
      <c r="H188" s="1"/>
      <c r="I188" s="1"/>
    </row>
    <row r="189" spans="1:9" s="5" customFormat="1" x14ac:dyDescent="0.25">
      <c r="A189" s="1"/>
      <c r="B189" s="1"/>
      <c r="C189" s="8"/>
      <c r="F189" s="12"/>
      <c r="G189" s="1"/>
      <c r="H189" s="1"/>
      <c r="I189" s="1"/>
    </row>
    <row r="190" spans="1:9" s="5" customFormat="1" x14ac:dyDescent="0.25">
      <c r="A190" s="1"/>
      <c r="B190" s="1"/>
      <c r="C190" s="8"/>
      <c r="F190" s="12"/>
      <c r="G190" s="1"/>
      <c r="H190" s="1"/>
      <c r="I190" s="1"/>
    </row>
    <row r="191" spans="1:9" s="5" customFormat="1" x14ac:dyDescent="0.25">
      <c r="A191" s="1"/>
      <c r="B191" s="1"/>
      <c r="C191" s="8"/>
      <c r="F191" s="12"/>
      <c r="G191" s="1"/>
      <c r="H191" s="1"/>
      <c r="I191" s="1"/>
    </row>
    <row r="192" spans="1:9" s="5" customFormat="1" x14ac:dyDescent="0.25">
      <c r="A192" s="1"/>
      <c r="B192" s="1"/>
      <c r="C192" s="8"/>
      <c r="F192" s="12"/>
      <c r="G192" s="1"/>
      <c r="H192" s="1"/>
      <c r="I192" s="1"/>
    </row>
    <row r="193" spans="1:9" s="5" customFormat="1" x14ac:dyDescent="0.25">
      <c r="A193" s="1"/>
      <c r="B193" s="1"/>
      <c r="C193" s="8"/>
      <c r="F193" s="12"/>
      <c r="G193" s="1"/>
      <c r="H193" s="1"/>
      <c r="I193" s="1"/>
    </row>
    <row r="194" spans="1:9" s="5" customFormat="1" x14ac:dyDescent="0.25">
      <c r="A194" s="1"/>
      <c r="B194" s="1"/>
      <c r="C194" s="8"/>
      <c r="F194" s="12"/>
      <c r="G194" s="1"/>
      <c r="H194" s="1"/>
      <c r="I194" s="1"/>
    </row>
    <row r="195" spans="1:9" s="5" customFormat="1" x14ac:dyDescent="0.25">
      <c r="A195" s="1"/>
      <c r="B195" s="1"/>
      <c r="C195" s="8"/>
      <c r="F195" s="12"/>
      <c r="G195" s="1"/>
      <c r="H195" s="1"/>
      <c r="I195" s="1"/>
    </row>
    <row r="196" spans="1:9" s="5" customFormat="1" x14ac:dyDescent="0.25">
      <c r="A196" s="1"/>
      <c r="B196" s="1"/>
      <c r="C196" s="8"/>
      <c r="F196" s="12"/>
      <c r="G196" s="1"/>
      <c r="H196" s="1"/>
      <c r="I196" s="1"/>
    </row>
    <row r="197" spans="1:9" s="5" customFormat="1" x14ac:dyDescent="0.25">
      <c r="A197" s="1"/>
      <c r="B197" s="1"/>
      <c r="C197" s="8"/>
      <c r="F197" s="12"/>
      <c r="G197" s="1"/>
      <c r="H197" s="1"/>
      <c r="I197" s="1"/>
    </row>
    <row r="198" spans="1:9" s="5" customFormat="1" x14ac:dyDescent="0.25">
      <c r="A198" s="1"/>
      <c r="B198" s="1"/>
      <c r="C198" s="8"/>
      <c r="F198" s="12"/>
      <c r="G198" s="1"/>
      <c r="H198" s="1"/>
      <c r="I198" s="1"/>
    </row>
    <row r="199" spans="1:9" s="5" customFormat="1" x14ac:dyDescent="0.25">
      <c r="A199" s="1"/>
      <c r="B199" s="1"/>
      <c r="C199" s="8"/>
      <c r="F199" s="12"/>
      <c r="G199" s="1"/>
      <c r="H199" s="1"/>
      <c r="I199" s="1"/>
    </row>
    <row r="200" spans="1:9" s="5" customFormat="1" x14ac:dyDescent="0.25">
      <c r="A200" s="1"/>
      <c r="B200" s="1"/>
      <c r="C200" s="8"/>
      <c r="F200" s="12"/>
      <c r="G200" s="1"/>
      <c r="H200" s="1"/>
      <c r="I200" s="1"/>
    </row>
    <row r="201" spans="1:9" s="5" customFormat="1" x14ac:dyDescent="0.25">
      <c r="A201" s="1"/>
      <c r="B201" s="1"/>
      <c r="C201" s="8"/>
      <c r="F201" s="12"/>
      <c r="G201" s="1"/>
      <c r="H201" s="1"/>
      <c r="I201" s="1"/>
    </row>
    <row r="202" spans="1:9" s="5" customFormat="1" x14ac:dyDescent="0.25">
      <c r="A202" s="1"/>
      <c r="B202" s="1"/>
      <c r="C202" s="8"/>
      <c r="F202" s="12"/>
      <c r="G202" s="1"/>
      <c r="H202" s="1"/>
      <c r="I202" s="1"/>
    </row>
    <row r="203" spans="1:9" s="5" customFormat="1" x14ac:dyDescent="0.25">
      <c r="A203" s="1"/>
      <c r="B203" s="1"/>
      <c r="C203" s="8"/>
      <c r="F203" s="12"/>
      <c r="G203" s="1"/>
      <c r="H203" s="1"/>
      <c r="I203" s="1"/>
    </row>
    <row r="204" spans="1:9" s="5" customFormat="1" x14ac:dyDescent="0.25">
      <c r="A204" s="1"/>
      <c r="B204" s="1"/>
      <c r="C204" s="8"/>
      <c r="F204" s="12"/>
      <c r="G204" s="1"/>
      <c r="H204" s="1"/>
      <c r="I204" s="1"/>
    </row>
    <row r="205" spans="1:9" s="5" customFormat="1" x14ac:dyDescent="0.25">
      <c r="A205" s="1"/>
      <c r="B205" s="1"/>
      <c r="C205" s="8"/>
      <c r="F205" s="12"/>
      <c r="G205" s="1"/>
      <c r="H205" s="1"/>
      <c r="I205" s="1"/>
    </row>
    <row r="206" spans="1:9" s="5" customFormat="1" x14ac:dyDescent="0.25">
      <c r="A206" s="1"/>
      <c r="B206" s="1"/>
      <c r="C206" s="8"/>
      <c r="F206" s="12"/>
      <c r="G206" s="1"/>
      <c r="H206" s="1"/>
      <c r="I206" s="1"/>
    </row>
    <row r="207" spans="1:9" s="5" customFormat="1" x14ac:dyDescent="0.25">
      <c r="A207" s="1"/>
      <c r="B207" s="1"/>
      <c r="C207" s="8"/>
      <c r="F207" s="12"/>
      <c r="G207" s="1"/>
      <c r="H207" s="1"/>
      <c r="I207" s="1"/>
    </row>
    <row r="208" spans="1:9" s="5" customFormat="1" x14ac:dyDescent="0.25">
      <c r="A208" s="1"/>
      <c r="B208" s="1"/>
      <c r="C208" s="8"/>
      <c r="F208" s="12"/>
      <c r="G208" s="1"/>
      <c r="H208" s="1"/>
      <c r="I208" s="1"/>
    </row>
  </sheetData>
  <mergeCells count="13">
    <mergeCell ref="B68:F68"/>
    <mergeCell ref="B39:C39"/>
    <mergeCell ref="B57:F57"/>
    <mergeCell ref="B58:C58"/>
    <mergeCell ref="B62:F62"/>
    <mergeCell ref="B63:C63"/>
    <mergeCell ref="B66:F66"/>
    <mergeCell ref="B38:F38"/>
    <mergeCell ref="B1:F1"/>
    <mergeCell ref="B6:F6"/>
    <mergeCell ref="B7:C7"/>
    <mergeCell ref="B19:F19"/>
    <mergeCell ref="B20:C20"/>
  </mergeCells>
  <pageMargins left="0.7" right="0.7" top="0.75" bottom="0.75" header="0.3" footer="0.3"/>
  <pageSetup paperSize="9" scale="66" fitToWidth="0" orientation="portrait" r:id="rId1"/>
  <rowBreaks count="2" manualBreakCount="2">
    <brk id="37" max="5" man="1"/>
    <brk id="7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 (2)</vt:lpstr>
      <vt:lpstr>'Аркуш1 (2)'!Область_друку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2018-12-29T10:28:24Z</dcterms:modified>
</cp:coreProperties>
</file>